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350"/>
  </bookViews>
  <sheets>
    <sheet name="LỘC VĨNH" sheetId="6" r:id="rId1"/>
  </sheets>
  <calcPr calcId="162913"/>
</workbook>
</file>

<file path=xl/calcChain.xml><?xml version="1.0" encoding="utf-8"?>
<calcChain xmlns="http://schemas.openxmlformats.org/spreadsheetml/2006/main">
  <c r="G7" i="6" l="1"/>
  <c r="J10" i="6"/>
  <c r="H9" i="6"/>
  <c r="L13" i="6"/>
  <c r="J9" i="6" l="1"/>
  <c r="I15" i="6"/>
  <c r="H15" i="6"/>
  <c r="H14" i="6"/>
  <c r="J14" i="6" s="1"/>
  <c r="I13" i="6"/>
  <c r="J13" i="6" s="1"/>
  <c r="H12" i="6"/>
  <c r="J12" i="6" s="1"/>
  <c r="I11" i="6"/>
  <c r="J11" i="6" s="1"/>
  <c r="I8" i="6"/>
  <c r="J15" i="6" l="1"/>
  <c r="I7" i="6"/>
  <c r="J8" i="6"/>
  <c r="J7" i="6" s="1"/>
  <c r="H7" i="6"/>
  <c r="J16" i="6"/>
  <c r="K10" i="6"/>
  <c r="K11" i="6"/>
  <c r="K12" i="6"/>
  <c r="K13" i="6"/>
  <c r="K14" i="6"/>
</calcChain>
</file>

<file path=xl/sharedStrings.xml><?xml version="1.0" encoding="utf-8"?>
<sst xmlns="http://schemas.openxmlformats.org/spreadsheetml/2006/main" count="136" uniqueCount="75">
  <si>
    <t>STT</t>
  </si>
  <si>
    <t>Họ và tên
Sinh viên</t>
  </si>
  <si>
    <t>Họ và tên cha/mẹ</t>
  </si>
  <si>
    <t>Địa chỉ</t>
  </si>
  <si>
    <t>Sinh viên trường</t>
  </si>
  <si>
    <t>Đơn vị tính: Đồng</t>
  </si>
  <si>
    <t>Năm học</t>
  </si>
  <si>
    <t>HỆ CAO ĐẲNG</t>
  </si>
  <si>
    <t>TỔNG CỘNG</t>
  </si>
  <si>
    <t>2017-2020</t>
  </si>
  <si>
    <t>Mức hỗ trợ học phí</t>
  </si>
  <si>
    <t>Vinh Hải</t>
  </si>
  <si>
    <t>PHỤ BIỂU : TỔNG HỢP SINH VIÊN ĐƯỢC HỖ TRỢ HỌC PHÍ XÃ VINH HẢI THUỘC ĐỐI TƯỢNG BỊ ẢNH HƯỞNG MÔI TRƯỜNG BIỂN</t>
  </si>
  <si>
    <t>thôn 3, Vinh Hải</t>
  </si>
  <si>
    <t>Trần Xuân Hải</t>
  </si>
  <si>
    <t>CĐ BK ĐN</t>
  </si>
  <si>
    <t>Nguyễn Hữu Hiếu</t>
  </si>
  <si>
    <t>thôn 1, Vinh Hải</t>
  </si>
  <si>
    <t>2018-2021</t>
  </si>
  <si>
    <t>thôn 4, Vinh Hải</t>
  </si>
  <si>
    <t>Trần Thị Gái</t>
  </si>
  <si>
    <t>Cao Thị Mỹ Long</t>
  </si>
  <si>
    <t>Cao Huỳnh Tưởng</t>
  </si>
  <si>
    <t>CĐ Y tế Huế</t>
  </si>
  <si>
    <t>thôn 2, Vinh Hải</t>
  </si>
  <si>
    <t>Phan Thị Minh Châu</t>
  </si>
  <si>
    <t>Phan Cư</t>
  </si>
  <si>
    <t>Trần Xuân Quang</t>
  </si>
  <si>
    <t>Trần Thị Mỹ Linh</t>
  </si>
  <si>
    <t>Trần Thị Phước</t>
  </si>
  <si>
    <t>CĐ Sư phạm Huế</t>
  </si>
  <si>
    <t>HK I,
2018 - 2019</t>
  </si>
  <si>
    <t>Phan Trung Qúy</t>
  </si>
  <si>
    <t>Phan Trung Chơn</t>
  </si>
  <si>
    <t>CĐ Công nghiệp Huế</t>
  </si>
  <si>
    <t>2019-2020</t>
  </si>
  <si>
    <t>HK II,
2018 - 2019</t>
  </si>
  <si>
    <t>HK I,
2019 - 2010</t>
  </si>
  <si>
    <t>Nguyễn Thị Mỹ Linh</t>
  </si>
  <si>
    <t>Nguyễn Văn Chương</t>
  </si>
  <si>
    <t>Cao đẳng thương mại</t>
  </si>
  <si>
    <t>Huỳnh Văn Cường</t>
  </si>
  <si>
    <t>CĐ Nghề Đà Nẵng</t>
  </si>
  <si>
    <t xml:space="preserve">Nguyễn An </t>
  </si>
  <si>
    <t>Tổng cộng</t>
  </si>
  <si>
    <t>Hỗ trợ học phí HK I,
2018 - 2019 (04 tháng)</t>
  </si>
  <si>
    <t>Hồ Thị Hồng Diệu</t>
  </si>
  <si>
    <t>Hồ Văn Dũng</t>
  </si>
  <si>
    <t>CĐ Bách khoa ĐN</t>
  </si>
  <si>
    <t>Trần Thị giàu</t>
  </si>
  <si>
    <t>Nguyễn An</t>
  </si>
  <si>
    <t>CĐ Nghề ĐN</t>
  </si>
  <si>
    <t>Huỳnh Thị Hồng Nhung</t>
  </si>
  <si>
    <t>Huỳnh Tương</t>
  </si>
  <si>
    <t>CĐ KT- Kế hoạch</t>
  </si>
  <si>
    <t>Lê Văn Nguyên</t>
  </si>
  <si>
    <t>Lê Tâm Huynh</t>
  </si>
  <si>
    <t>ĐH Sư phạm kĩ thuật - ĐN</t>
  </si>
  <si>
    <t>Huỳnh Văn Tuấn</t>
  </si>
  <si>
    <t>CĐ CN Huế</t>
  </si>
  <si>
    <t>Nguyễn Văn Quang</t>
  </si>
  <si>
    <t>Nguyễn Hý</t>
  </si>
  <si>
    <t>CĐ Đại Việt Sài Gòn</t>
  </si>
  <si>
    <t>Đoàn Văn Sáu</t>
  </si>
  <si>
    <t>Đoàn Khương</t>
  </si>
  <si>
    <t>CĐ CN Thông tin</t>
  </si>
  <si>
    <t>Lưu Thị Nở</t>
  </si>
  <si>
    <t>Lưu Mịch</t>
  </si>
  <si>
    <t>Nguyễn Thị Na</t>
  </si>
  <si>
    <t>Nguyễn Phán</t>
  </si>
  <si>
    <t>CĐ Du lịch Đà Nẵng</t>
  </si>
  <si>
    <t>CĐ Công nghệ thông tin</t>
  </si>
  <si>
    <t>KiỂM TRA LẠI KHÓA HỌC ĐỢT TRƯỚC CÓ CHI 1 KỲ</t>
  </si>
  <si>
    <t>Bằng chữ: Ba mươi lăm triệu không trăm chín mươi tám ngàn đồng./.</t>
  </si>
  <si>
    <t>(Kèm theo Quyết định số: 3949   /QĐ-UBND ngày 27  tháng 12  năm 2019   của UBND huyện Phú Lộc)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</si>
</sst>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rgb="FF000000"/>
      <name val="Arial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2"/>
      <charset val="163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10" fillId="0" borderId="0"/>
    <xf numFmtId="43" fontId="10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/>
    </xf>
    <xf numFmtId="0" fontId="11" fillId="0" borderId="0" xfId="4" applyFont="1"/>
    <xf numFmtId="0" fontId="12" fillId="0" borderId="0" xfId="4" applyFont="1" applyAlignment="1">
      <alignment horizontal="right"/>
    </xf>
    <xf numFmtId="0" fontId="12" fillId="0" borderId="0" xfId="4" applyFont="1"/>
    <xf numFmtId="0" fontId="12" fillId="0" borderId="0" xfId="4" applyFont="1" applyAlignment="1">
      <alignment horizontal="left"/>
    </xf>
    <xf numFmtId="0" fontId="12" fillId="0" borderId="0" xfId="4" applyFont="1" applyAlignment="1">
      <alignment vertical="center"/>
    </xf>
    <xf numFmtId="0" fontId="13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3" fontId="4" fillId="0" borderId="1" xfId="4" applyNumberFormat="1" applyFont="1" applyBorder="1" applyAlignment="1">
      <alignment horizontal="right" vertical="center"/>
    </xf>
    <xf numFmtId="3" fontId="1" fillId="0" borderId="1" xfId="4" applyNumberFormat="1" applyFont="1" applyBorder="1" applyAlignment="1">
      <alignment horizontal="right" vertical="center"/>
    </xf>
    <xf numFmtId="0" fontId="12" fillId="0" borderId="0" xfId="4" applyFont="1" applyAlignment="1">
      <alignment horizontal="left" wrapText="1"/>
    </xf>
    <xf numFmtId="0" fontId="14" fillId="0" borderId="0" xfId="3" applyFont="1"/>
    <xf numFmtId="0" fontId="14" fillId="0" borderId="0" xfId="3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15" fillId="0" borderId="0" xfId="3" applyFont="1"/>
    <xf numFmtId="0" fontId="4" fillId="0" borderId="1" xfId="4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3" fillId="0" borderId="6" xfId="4" applyNumberFormat="1" applyFont="1" applyBorder="1" applyAlignment="1"/>
    <xf numFmtId="0" fontId="14" fillId="0" borderId="1" xfId="3" applyFont="1" applyBorder="1"/>
    <xf numFmtId="0" fontId="14" fillId="0" borderId="1" xfId="3" applyFont="1" applyBorder="1" applyAlignment="1">
      <alignment horizontal="left"/>
    </xf>
    <xf numFmtId="3" fontId="14" fillId="0" borderId="1" xfId="3" applyNumberFormat="1" applyFont="1" applyBorder="1"/>
    <xf numFmtId="0" fontId="16" fillId="0" borderId="1" xfId="3" applyFont="1" applyBorder="1" applyAlignment="1">
      <alignment horizontal="center"/>
    </xf>
    <xf numFmtId="0" fontId="16" fillId="0" borderId="1" xfId="3" applyFont="1" applyBorder="1" applyAlignment="1">
      <alignment horizontal="center" wrapText="1"/>
    </xf>
    <xf numFmtId="0" fontId="17" fillId="0" borderId="1" xfId="3" applyFont="1" applyBorder="1"/>
    <xf numFmtId="0" fontId="17" fillId="0" borderId="1" xfId="3" applyFont="1" applyBorder="1" applyAlignment="1">
      <alignment horizontal="left"/>
    </xf>
    <xf numFmtId="3" fontId="17" fillId="0" borderId="1" xfId="3" applyNumberFormat="1" applyFont="1" applyBorder="1"/>
    <xf numFmtId="3" fontId="4" fillId="2" borderId="1" xfId="4" applyNumberFormat="1" applyFont="1" applyFill="1" applyBorder="1" applyAlignment="1">
      <alignment horizontal="right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2" borderId="0" xfId="3" applyFont="1" applyFill="1"/>
    <xf numFmtId="0" fontId="7" fillId="0" borderId="0" xfId="3" applyFont="1" applyFill="1" applyBorder="1" applyAlignment="1">
      <alignment wrapText="1"/>
    </xf>
    <xf numFmtId="0" fontId="8" fillId="0" borderId="0" xfId="3" applyFont="1" applyFill="1" applyAlignment="1">
      <alignment wrapText="1"/>
    </xf>
    <xf numFmtId="3" fontId="9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" fillId="0" borderId="4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13" fillId="0" borderId="4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/>
    </xf>
    <xf numFmtId="0" fontId="13" fillId="0" borderId="2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left" vertical="center" wrapText="1"/>
    </xf>
    <xf numFmtId="0" fontId="13" fillId="0" borderId="3" xfId="4" applyFont="1" applyBorder="1" applyAlignment="1">
      <alignment horizontal="left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</cellXfs>
  <cellStyles count="6">
    <cellStyle name="Comma 2" xfId="2"/>
    <cellStyle name="Comma 2 2" xfId="5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115" zoomScaleNormal="115" workbookViewId="0">
      <selection activeCell="A2" sqref="A2:J2"/>
    </sheetView>
  </sheetViews>
  <sheetFormatPr defaultRowHeight="18.75" x14ac:dyDescent="0.3"/>
  <cols>
    <col min="1" max="1" width="5.375" style="13" customWidth="1"/>
    <col min="2" max="2" width="20.75" style="13" customWidth="1"/>
    <col min="3" max="3" width="19.875" style="13" customWidth="1"/>
    <col min="4" max="4" width="11.75" style="14" customWidth="1"/>
    <col min="5" max="5" width="13.75" style="14" customWidth="1"/>
    <col min="6" max="6" width="12.625" style="13" customWidth="1"/>
    <col min="7" max="7" width="12" style="13" customWidth="1"/>
    <col min="8" max="8" width="12.5" style="13" customWidth="1"/>
    <col min="9" max="9" width="11.25" style="13" customWidth="1"/>
    <col min="10" max="11" width="11.125" style="13" customWidth="1"/>
    <col min="12" max="12" width="12.75" style="13" customWidth="1"/>
    <col min="13" max="13" width="12.5" style="13" bestFit="1" customWidth="1"/>
    <col min="14" max="18" width="13" style="13" bestFit="1" customWidth="1"/>
    <col min="19" max="16384" width="9" style="13"/>
  </cols>
  <sheetData>
    <row r="1" spans="1:12" ht="42" customHeight="1" x14ac:dyDescent="0.3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5"/>
      <c r="L1" s="35"/>
    </row>
    <row r="2" spans="1:12" ht="22.5" customHeight="1" x14ac:dyDescent="0.3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36"/>
      <c r="L2" s="36"/>
    </row>
    <row r="3" spans="1:12" x14ac:dyDescent="0.3">
      <c r="A3" s="49"/>
      <c r="B3" s="49"/>
      <c r="C3" s="49"/>
      <c r="D3" s="49"/>
      <c r="E3" s="49"/>
      <c r="F3" s="2"/>
      <c r="G3" s="3"/>
      <c r="H3" s="38" t="s">
        <v>5</v>
      </c>
      <c r="I3" s="38"/>
      <c r="J3" s="38"/>
      <c r="K3" s="37"/>
      <c r="L3" s="37"/>
    </row>
    <row r="4" spans="1:12" x14ac:dyDescent="0.3">
      <c r="A4" s="5"/>
      <c r="B4" s="5"/>
      <c r="C4" s="6"/>
      <c r="D4" s="6"/>
      <c r="E4" s="12"/>
      <c r="F4" s="5"/>
      <c r="G4" s="4"/>
      <c r="H4" s="4"/>
      <c r="I4" s="4"/>
      <c r="J4" s="4"/>
      <c r="K4" s="4"/>
      <c r="L4" s="7"/>
    </row>
    <row r="5" spans="1:12" ht="33" customHeight="1" x14ac:dyDescent="0.3">
      <c r="A5" s="50" t="s">
        <v>0</v>
      </c>
      <c r="B5" s="50" t="s">
        <v>1</v>
      </c>
      <c r="C5" s="50" t="s">
        <v>2</v>
      </c>
      <c r="D5" s="52" t="s">
        <v>3</v>
      </c>
      <c r="E5" s="52" t="s">
        <v>4</v>
      </c>
      <c r="F5" s="54" t="s">
        <v>6</v>
      </c>
      <c r="G5" s="46" t="s">
        <v>10</v>
      </c>
      <c r="H5" s="47"/>
      <c r="I5" s="48"/>
      <c r="J5" s="50" t="s">
        <v>44</v>
      </c>
    </row>
    <row r="6" spans="1:12" ht="31.5" customHeight="1" x14ac:dyDescent="0.3">
      <c r="A6" s="51"/>
      <c r="B6" s="51"/>
      <c r="C6" s="51"/>
      <c r="D6" s="53"/>
      <c r="E6" s="53"/>
      <c r="F6" s="55"/>
      <c r="G6" s="8" t="s">
        <v>31</v>
      </c>
      <c r="H6" s="8" t="s">
        <v>36</v>
      </c>
      <c r="I6" s="8" t="s">
        <v>37</v>
      </c>
      <c r="J6" s="51"/>
    </row>
    <row r="7" spans="1:12" ht="35.1" customHeight="1" x14ac:dyDescent="0.3">
      <c r="A7" s="9"/>
      <c r="B7" s="41" t="s">
        <v>7</v>
      </c>
      <c r="C7" s="42"/>
      <c r="D7" s="15"/>
      <c r="E7" s="15"/>
      <c r="F7" s="1"/>
      <c r="G7" s="11">
        <f>SUM(G8:G15)</f>
        <v>3662000</v>
      </c>
      <c r="H7" s="11">
        <f t="shared" ref="H7:J7" si="0">SUM(H8:H15)</f>
        <v>18396000</v>
      </c>
      <c r="I7" s="11">
        <f t="shared" si="0"/>
        <v>13040000</v>
      </c>
      <c r="J7" s="11">
        <f t="shared" si="0"/>
        <v>35098000</v>
      </c>
    </row>
    <row r="8" spans="1:12" ht="35.1" customHeight="1" x14ac:dyDescent="0.3">
      <c r="A8" s="9">
        <v>1</v>
      </c>
      <c r="B8" s="17" t="s">
        <v>32</v>
      </c>
      <c r="C8" s="17" t="s">
        <v>33</v>
      </c>
      <c r="D8" s="15" t="s">
        <v>24</v>
      </c>
      <c r="E8" s="15" t="s">
        <v>34</v>
      </c>
      <c r="F8" s="1" t="s">
        <v>35</v>
      </c>
      <c r="G8" s="10"/>
      <c r="H8" s="10"/>
      <c r="I8" s="10">
        <f>850000*4</f>
        <v>3400000</v>
      </c>
      <c r="J8" s="29">
        <f>SUM(G8:I8)</f>
        <v>3400000</v>
      </c>
    </row>
    <row r="9" spans="1:12" s="34" customFormat="1" ht="35.1" customHeight="1" x14ac:dyDescent="0.3">
      <c r="A9" s="30">
        <v>2</v>
      </c>
      <c r="B9" s="31" t="s">
        <v>27</v>
      </c>
      <c r="C9" s="31" t="s">
        <v>14</v>
      </c>
      <c r="D9" s="32" t="s">
        <v>11</v>
      </c>
      <c r="E9" s="32" t="s">
        <v>71</v>
      </c>
      <c r="F9" s="33" t="s">
        <v>18</v>
      </c>
      <c r="G9" s="29">
        <v>770000</v>
      </c>
      <c r="H9" s="29">
        <f>770000*5</f>
        <v>3850000</v>
      </c>
      <c r="I9" s="29"/>
      <c r="J9" s="29">
        <f t="shared" ref="J9:J15" si="1">SUM(G9:I9)</f>
        <v>4620000</v>
      </c>
      <c r="K9" s="34" t="s">
        <v>72</v>
      </c>
    </row>
    <row r="10" spans="1:12" ht="35.1" customHeight="1" x14ac:dyDescent="0.3">
      <c r="A10" s="9">
        <v>3</v>
      </c>
      <c r="B10" s="18" t="s">
        <v>28</v>
      </c>
      <c r="C10" s="19" t="s">
        <v>29</v>
      </c>
      <c r="D10" s="15" t="s">
        <v>11</v>
      </c>
      <c r="E10" s="15" t="s">
        <v>30</v>
      </c>
      <c r="F10" s="1" t="s">
        <v>18</v>
      </c>
      <c r="G10" s="10">
        <v>294000</v>
      </c>
      <c r="H10" s="10">
        <v>1296000</v>
      </c>
      <c r="I10" s="10"/>
      <c r="J10" s="29">
        <f t="shared" si="1"/>
        <v>1590000</v>
      </c>
      <c r="K10" s="13">
        <f>3850000/5</f>
        <v>770000</v>
      </c>
    </row>
    <row r="11" spans="1:12" ht="35.1" customHeight="1" x14ac:dyDescent="0.3">
      <c r="A11" s="9">
        <v>4</v>
      </c>
      <c r="B11" s="17" t="s">
        <v>38</v>
      </c>
      <c r="C11" s="17" t="s">
        <v>39</v>
      </c>
      <c r="D11" s="15" t="s">
        <v>17</v>
      </c>
      <c r="E11" s="15" t="s">
        <v>40</v>
      </c>
      <c r="F11" s="1" t="s">
        <v>35</v>
      </c>
      <c r="G11" s="10"/>
      <c r="H11" s="10"/>
      <c r="I11" s="10">
        <f>710000*4</f>
        <v>2840000</v>
      </c>
      <c r="J11" s="29">
        <f t="shared" si="1"/>
        <v>2840000</v>
      </c>
      <c r="K11" s="13">
        <f>4320000/5</f>
        <v>864000</v>
      </c>
    </row>
    <row r="12" spans="1:12" ht="35.1" customHeight="1" x14ac:dyDescent="0.3">
      <c r="A12" s="9">
        <v>5</v>
      </c>
      <c r="B12" s="17" t="s">
        <v>21</v>
      </c>
      <c r="C12" s="17" t="s">
        <v>22</v>
      </c>
      <c r="D12" s="15" t="s">
        <v>13</v>
      </c>
      <c r="E12" s="15" t="s">
        <v>23</v>
      </c>
      <c r="F12" s="1" t="s">
        <v>18</v>
      </c>
      <c r="G12" s="10">
        <v>914000</v>
      </c>
      <c r="H12" s="10">
        <f>940000*5</f>
        <v>4700000</v>
      </c>
      <c r="I12" s="10"/>
      <c r="J12" s="29">
        <f t="shared" si="1"/>
        <v>5614000</v>
      </c>
      <c r="K12" s="13">
        <f>3990000/5</f>
        <v>798000</v>
      </c>
    </row>
    <row r="13" spans="1:12" ht="35.1" customHeight="1" x14ac:dyDescent="0.3">
      <c r="A13" s="9">
        <v>6</v>
      </c>
      <c r="B13" s="17" t="s">
        <v>41</v>
      </c>
      <c r="C13" s="17" t="s">
        <v>20</v>
      </c>
      <c r="D13" s="15" t="s">
        <v>19</v>
      </c>
      <c r="E13" s="15" t="s">
        <v>42</v>
      </c>
      <c r="F13" s="1" t="s">
        <v>35</v>
      </c>
      <c r="G13" s="10"/>
      <c r="H13" s="10"/>
      <c r="I13" s="10">
        <f>850000*4</f>
        <v>3400000</v>
      </c>
      <c r="J13" s="29">
        <f t="shared" si="1"/>
        <v>3400000</v>
      </c>
      <c r="K13" s="13">
        <f>3680000/5</f>
        <v>736000</v>
      </c>
      <c r="L13" s="13">
        <f>850/2</f>
        <v>425</v>
      </c>
    </row>
    <row r="14" spans="1:12" ht="35.1" customHeight="1" x14ac:dyDescent="0.3">
      <c r="A14" s="9">
        <v>7</v>
      </c>
      <c r="B14" s="17" t="s">
        <v>25</v>
      </c>
      <c r="C14" s="17" t="s">
        <v>26</v>
      </c>
      <c r="D14" s="15" t="s">
        <v>13</v>
      </c>
      <c r="E14" s="15" t="s">
        <v>23</v>
      </c>
      <c r="F14" s="1" t="s">
        <v>18</v>
      </c>
      <c r="G14" s="10">
        <v>914000</v>
      </c>
      <c r="H14" s="10">
        <f>940000*5</f>
        <v>4700000</v>
      </c>
      <c r="I14" s="10"/>
      <c r="J14" s="29">
        <f t="shared" si="1"/>
        <v>5614000</v>
      </c>
      <c r="K14" s="13">
        <f>4572000/5</f>
        <v>914400</v>
      </c>
    </row>
    <row r="15" spans="1:12" ht="35.1" customHeight="1" x14ac:dyDescent="0.3">
      <c r="A15" s="9">
        <v>11</v>
      </c>
      <c r="B15" s="17" t="s">
        <v>16</v>
      </c>
      <c r="C15" s="17" t="s">
        <v>43</v>
      </c>
      <c r="D15" s="15" t="s">
        <v>17</v>
      </c>
      <c r="E15" s="15" t="s">
        <v>42</v>
      </c>
      <c r="F15" s="1" t="s">
        <v>18</v>
      </c>
      <c r="G15" s="10">
        <v>770000</v>
      </c>
      <c r="H15" s="10">
        <f>770000*5</f>
        <v>3850000</v>
      </c>
      <c r="I15" s="10">
        <f>850000*4</f>
        <v>3400000</v>
      </c>
      <c r="J15" s="29">
        <f t="shared" si="1"/>
        <v>8020000</v>
      </c>
    </row>
    <row r="16" spans="1:12" ht="38.25" customHeight="1" x14ac:dyDescent="0.3">
      <c r="A16" s="43" t="s">
        <v>8</v>
      </c>
      <c r="B16" s="44"/>
      <c r="C16" s="44"/>
      <c r="D16" s="44"/>
      <c r="E16" s="44"/>
      <c r="F16" s="44"/>
      <c r="G16" s="44"/>
      <c r="H16" s="44"/>
      <c r="I16" s="45"/>
      <c r="J16" s="20">
        <f>SUM(J8:J15)</f>
        <v>35098000</v>
      </c>
    </row>
    <row r="17" spans="1:7" ht="9" customHeight="1" x14ac:dyDescent="0.3"/>
    <row r="18" spans="1:7" ht="19.5" x14ac:dyDescent="0.35">
      <c r="B18" s="16" t="s">
        <v>73</v>
      </c>
    </row>
    <row r="19" spans="1:7" ht="19.5" x14ac:dyDescent="0.35">
      <c r="B19" s="16"/>
    </row>
    <row r="20" spans="1:7" ht="19.5" x14ac:dyDescent="0.35">
      <c r="B20" s="16"/>
    </row>
    <row r="21" spans="1:7" ht="19.5" x14ac:dyDescent="0.35">
      <c r="B21" s="16"/>
    </row>
    <row r="22" spans="1:7" ht="19.5" x14ac:dyDescent="0.35">
      <c r="B22" s="16"/>
    </row>
    <row r="23" spans="1:7" ht="19.5" x14ac:dyDescent="0.35">
      <c r="B23" s="16"/>
    </row>
    <row r="24" spans="1:7" ht="19.5" x14ac:dyDescent="0.35">
      <c r="B24" s="16"/>
    </row>
    <row r="25" spans="1:7" ht="19.5" x14ac:dyDescent="0.35">
      <c r="B25" s="16"/>
    </row>
    <row r="26" spans="1:7" ht="19.5" x14ac:dyDescent="0.35">
      <c r="B26" s="16"/>
    </row>
    <row r="27" spans="1:7" ht="19.5" x14ac:dyDescent="0.35">
      <c r="B27" s="16"/>
    </row>
    <row r="28" spans="1:7" ht="19.5" x14ac:dyDescent="0.35">
      <c r="B28" s="16"/>
    </row>
    <row r="30" spans="1:7" ht="112.5" x14ac:dyDescent="0.3">
      <c r="A30" s="24" t="s">
        <v>0</v>
      </c>
      <c r="B30" s="25" t="s">
        <v>1</v>
      </c>
      <c r="C30" s="24" t="s">
        <v>2</v>
      </c>
      <c r="D30" s="24" t="s">
        <v>3</v>
      </c>
      <c r="E30" s="24" t="s">
        <v>4</v>
      </c>
      <c r="F30" s="24" t="s">
        <v>6</v>
      </c>
      <c r="G30" s="25" t="s">
        <v>45</v>
      </c>
    </row>
    <row r="31" spans="1:7" x14ac:dyDescent="0.3">
      <c r="A31" s="21"/>
      <c r="B31" s="21"/>
      <c r="C31" s="22"/>
      <c r="D31" s="22"/>
      <c r="E31" s="21"/>
      <c r="F31" s="21"/>
      <c r="G31" s="21"/>
    </row>
    <row r="32" spans="1:7" x14ac:dyDescent="0.3">
      <c r="A32" s="21"/>
      <c r="B32" s="21" t="s">
        <v>7</v>
      </c>
      <c r="C32" s="22"/>
      <c r="D32" s="22"/>
      <c r="E32" s="21"/>
      <c r="F32" s="21"/>
      <c r="G32" s="23">
        <v>41676000</v>
      </c>
    </row>
    <row r="33" spans="1:7" x14ac:dyDescent="0.3">
      <c r="A33" s="21">
        <v>1</v>
      </c>
      <c r="B33" s="21" t="s">
        <v>46</v>
      </c>
      <c r="C33" s="22" t="s">
        <v>47</v>
      </c>
      <c r="D33" s="22" t="s">
        <v>13</v>
      </c>
      <c r="E33" s="21" t="s">
        <v>48</v>
      </c>
      <c r="F33" s="21" t="s">
        <v>9</v>
      </c>
      <c r="G33" s="23">
        <v>2600000</v>
      </c>
    </row>
    <row r="34" spans="1:7" x14ac:dyDescent="0.3">
      <c r="A34" s="21">
        <v>2</v>
      </c>
      <c r="B34" s="21" t="s">
        <v>49</v>
      </c>
      <c r="C34" s="22" t="s">
        <v>14</v>
      </c>
      <c r="D34" s="22" t="s">
        <v>11</v>
      </c>
      <c r="E34" s="21" t="s">
        <v>15</v>
      </c>
      <c r="F34" s="21" t="s">
        <v>9</v>
      </c>
      <c r="G34" s="23">
        <v>3760000</v>
      </c>
    </row>
    <row r="35" spans="1:7" x14ac:dyDescent="0.3">
      <c r="A35" s="21">
        <v>3</v>
      </c>
      <c r="B35" s="26" t="s">
        <v>16</v>
      </c>
      <c r="C35" s="22" t="s">
        <v>50</v>
      </c>
      <c r="D35" s="22" t="s">
        <v>17</v>
      </c>
      <c r="E35" s="21" t="s">
        <v>51</v>
      </c>
      <c r="F35" s="21" t="s">
        <v>18</v>
      </c>
      <c r="G35" s="23">
        <v>3080000</v>
      </c>
    </row>
    <row r="36" spans="1:7" x14ac:dyDescent="0.3">
      <c r="A36" s="21">
        <v>4</v>
      </c>
      <c r="B36" s="21" t="s">
        <v>52</v>
      </c>
      <c r="C36" s="22" t="s">
        <v>53</v>
      </c>
      <c r="D36" s="22" t="s">
        <v>19</v>
      </c>
      <c r="E36" s="21" t="s">
        <v>54</v>
      </c>
      <c r="F36" s="21" t="s">
        <v>18</v>
      </c>
      <c r="G36" s="23">
        <v>2600000</v>
      </c>
    </row>
    <row r="37" spans="1:7" x14ac:dyDescent="0.3">
      <c r="A37" s="21">
        <v>5</v>
      </c>
      <c r="B37" s="21" t="s">
        <v>55</v>
      </c>
      <c r="C37" s="22" t="s">
        <v>56</v>
      </c>
      <c r="D37" s="22" t="s">
        <v>19</v>
      </c>
      <c r="E37" s="21" t="s">
        <v>57</v>
      </c>
      <c r="F37" s="21" t="s">
        <v>9</v>
      </c>
      <c r="G37" s="23">
        <v>3080000</v>
      </c>
    </row>
    <row r="38" spans="1:7" x14ac:dyDescent="0.3">
      <c r="A38" s="21">
        <v>6</v>
      </c>
      <c r="B38" s="21" t="s">
        <v>58</v>
      </c>
      <c r="C38" s="22" t="s">
        <v>20</v>
      </c>
      <c r="D38" s="22" t="s">
        <v>19</v>
      </c>
      <c r="E38" s="21" t="s">
        <v>59</v>
      </c>
      <c r="F38" s="21" t="s">
        <v>9</v>
      </c>
      <c r="G38" s="23">
        <v>2944000</v>
      </c>
    </row>
    <row r="39" spans="1:7" x14ac:dyDescent="0.3">
      <c r="A39" s="21">
        <v>7</v>
      </c>
      <c r="B39" s="26" t="s">
        <v>21</v>
      </c>
      <c r="C39" s="22" t="s">
        <v>22</v>
      </c>
      <c r="D39" s="22" t="s">
        <v>13</v>
      </c>
      <c r="E39" s="21" t="s">
        <v>23</v>
      </c>
      <c r="F39" s="21" t="s">
        <v>18</v>
      </c>
      <c r="G39" s="23">
        <v>3658000</v>
      </c>
    </row>
    <row r="40" spans="1:7" x14ac:dyDescent="0.3">
      <c r="A40" s="21">
        <v>8</v>
      </c>
      <c r="B40" s="21" t="s">
        <v>60</v>
      </c>
      <c r="C40" s="22" t="s">
        <v>61</v>
      </c>
      <c r="D40" s="22" t="s">
        <v>24</v>
      </c>
      <c r="E40" s="21" t="s">
        <v>62</v>
      </c>
      <c r="F40" s="21" t="s">
        <v>9</v>
      </c>
      <c r="G40" s="23">
        <v>3080000</v>
      </c>
    </row>
    <row r="41" spans="1:7" x14ac:dyDescent="0.3">
      <c r="A41" s="21">
        <v>9</v>
      </c>
      <c r="B41" s="21" t="s">
        <v>25</v>
      </c>
      <c r="C41" s="22" t="s">
        <v>26</v>
      </c>
      <c r="D41" s="22" t="s">
        <v>13</v>
      </c>
      <c r="E41" s="21" t="s">
        <v>23</v>
      </c>
      <c r="F41" s="21" t="s">
        <v>18</v>
      </c>
      <c r="G41" s="23">
        <v>3658000</v>
      </c>
    </row>
    <row r="42" spans="1:7" x14ac:dyDescent="0.3">
      <c r="A42" s="21">
        <v>10</v>
      </c>
      <c r="B42" s="21" t="s">
        <v>63</v>
      </c>
      <c r="C42" s="22" t="s">
        <v>64</v>
      </c>
      <c r="D42" s="22" t="s">
        <v>24</v>
      </c>
      <c r="E42" s="21" t="s">
        <v>57</v>
      </c>
      <c r="F42" s="21" t="s">
        <v>9</v>
      </c>
      <c r="G42" s="23">
        <v>3024000</v>
      </c>
    </row>
    <row r="43" spans="1:7" x14ac:dyDescent="0.3">
      <c r="A43" s="21">
        <v>11</v>
      </c>
      <c r="B43" s="26" t="s">
        <v>27</v>
      </c>
      <c r="C43" s="27" t="s">
        <v>14</v>
      </c>
      <c r="D43" s="27" t="s">
        <v>19</v>
      </c>
      <c r="E43" s="26" t="s">
        <v>65</v>
      </c>
      <c r="F43" s="26" t="s">
        <v>18</v>
      </c>
      <c r="G43" s="28">
        <v>3080000</v>
      </c>
    </row>
    <row r="44" spans="1:7" x14ac:dyDescent="0.3">
      <c r="A44" s="21">
        <v>12</v>
      </c>
      <c r="B44" s="21" t="s">
        <v>66</v>
      </c>
      <c r="C44" s="22" t="s">
        <v>67</v>
      </c>
      <c r="D44" s="22" t="s">
        <v>13</v>
      </c>
      <c r="E44" s="21" t="s">
        <v>57</v>
      </c>
      <c r="F44" s="21" t="s">
        <v>9</v>
      </c>
      <c r="G44" s="23">
        <v>2856000</v>
      </c>
    </row>
    <row r="45" spans="1:7" x14ac:dyDescent="0.3">
      <c r="A45" s="21">
        <v>13</v>
      </c>
      <c r="B45" s="21" t="s">
        <v>28</v>
      </c>
      <c r="C45" s="22" t="s">
        <v>29</v>
      </c>
      <c r="D45" s="22" t="s">
        <v>11</v>
      </c>
      <c r="E45" s="21" t="s">
        <v>30</v>
      </c>
      <c r="F45" s="21" t="s">
        <v>18</v>
      </c>
      <c r="G45" s="23">
        <v>1176000</v>
      </c>
    </row>
    <row r="46" spans="1:7" x14ac:dyDescent="0.3">
      <c r="A46" s="21">
        <v>14</v>
      </c>
      <c r="B46" s="21" t="s">
        <v>68</v>
      </c>
      <c r="C46" s="22" t="s">
        <v>69</v>
      </c>
      <c r="D46" s="22" t="s">
        <v>11</v>
      </c>
      <c r="E46" s="21" t="s">
        <v>70</v>
      </c>
      <c r="F46" s="21" t="s">
        <v>18</v>
      </c>
      <c r="G46" s="23">
        <v>3080000</v>
      </c>
    </row>
  </sheetData>
  <mergeCells count="14">
    <mergeCell ref="H3:J3"/>
    <mergeCell ref="A1:J1"/>
    <mergeCell ref="A2:J2"/>
    <mergeCell ref="B7:C7"/>
    <mergeCell ref="A16:I16"/>
    <mergeCell ref="G5:I5"/>
    <mergeCell ref="A3:E3"/>
    <mergeCell ref="A5:A6"/>
    <mergeCell ref="B5:B6"/>
    <mergeCell ref="C5:C6"/>
    <mergeCell ref="D5:D6"/>
    <mergeCell ref="E5:E6"/>
    <mergeCell ref="F5:F6"/>
    <mergeCell ref="J5:J6"/>
  </mergeCells>
  <pageMargins left="0.2" right="0.1" top="0.5" bottom="0.3" header="0.1" footer="0.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LỘC VĨNH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</dc:creator>
  <cp:lastModifiedBy>User</cp:lastModifiedBy>
  <cp:lastPrinted>2020-08-10T07:24:21Z</cp:lastPrinted>
  <dcterms:created xsi:type="dcterms:W3CDTF">2017-05-25T08:43:41Z</dcterms:created>
  <dcterms:modified xsi:type="dcterms:W3CDTF">2020-08-31T06:44:04Z</dcterms:modified>
</cp:coreProperties>
</file>